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fa7a73858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Summary" sheetId="1" r:id="R81df77aa12b14537"/>
    <x:sheet xmlns:r="http://schemas.openxmlformats.org/officeDocument/2006/relationships" name="Quantity Register" sheetId="2" r:id="R73d2559546c64cbb"/>
    <x:sheet xmlns:r="http://schemas.openxmlformats.org/officeDocument/2006/relationships" name="Scope and QA" sheetId="3" r:id="R8e6701ec2f094955"/>
    <x:sheet xmlns:r="http://schemas.openxmlformats.org/officeDocument/2006/relationships" name="Illustrative Cost Study" sheetId="4" r:id="R25687568205b4c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"/>
  </x:numFmts>
  <x:fonts count="9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0283D"/>
      <x:name val="Carlito"/>
    </x:font>
    <x:font>
      <x:b/>
      <x:sz val="11"/>
      <x:color rgb="FFFFFFFF"/>
      <x:name val="Carlito"/>
    </x:font>
    <x:font>
      <x:sz val="11"/>
      <x:color rgb="FF6B4F24"/>
      <x:name val="Carlito"/>
    </x:font>
    <x:font>
      <x:b/>
      <x:sz val="13"/>
      <x:color rgb="FFFFFFFF"/>
      <x:name val="Carlito"/>
    </x:font>
    <x:font>
      <x:b/>
      <x:sz val="15"/>
      <x:color rgb="FFF7F1E5"/>
      <x:name val="Arial"/>
    </x:font>
    <x:font>
      <x:b/>
      <x:sz val="11"/>
      <x:color rgb="FF7A3F2E"/>
      <x:name val="Arial"/>
    </x:font>
    <x:font>
      <x:sz val="11"/>
      <x:color rgb="FF7A3F2E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0283D"/>
      </x:patternFill>
    </x:fill>
    <x:fill>
      <x:patternFill patternType="solid">
        <x:fgColor rgb="FFEAF3F6"/>
      </x:patternFill>
    </x:fill>
    <x:fill>
      <x:patternFill patternType="solid">
        <x:fgColor rgb="FFFFF6E6"/>
      </x:patternFill>
    </x:fill>
    <x:fill>
      <x:patternFill patternType="solid">
        <x:fgColor rgb="FFF0F6F8"/>
      </x:patternFill>
    </x:fill>
    <x:fill>
      <x:patternFill patternType="solid">
        <x:fgColor rgb="FF0F777B"/>
      </x:patternFill>
    </x:fill>
    <x:fill>
      <x:patternFill patternType="solid">
        <x:fgColor rgb="FFEAF3F6"/>
      </x:patternFill>
    </x:fill>
    <x:fill>
      <x:patternFill patternType="solid">
        <x:fgColor rgb="FF16372F"/>
      </x:patternFill>
    </x:fill>
    <x:fill>
      <x:patternFill patternType="solid">
        <x:fgColor rgb="FFF2E6D5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201" fontId="0" fillId="5" borderId="0" xfId="0" applyNumberFormat="1" applyFont="1" applyFill="1" applyBorder="1"/>
    <x:xf numFmtId="201" fontId="0" fillId="0" borderId="0" xfId="0" applyNumberFormat="1" applyFont="1" applyFill="1" applyBorder="1"/>
    <x:xf numFmtId="201" fontId="0" fillId="5" borderId="1" xfId="0" applyNumberFormat="1" applyFont="1" applyFill="1" applyBorder="1"/>
    <x:xf numFmtId="201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201" fontId="3" fillId="2" borderId="0" xfId="0" applyNumberFormat="1" applyFont="1" applyFill="1" applyBorder="1"/>
    <x:xf numFmtId="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1" fillId="8" borderId="0" xfId="0" applyNumberFormat="1" applyFont="1" applyFill="1" applyBorder="1"/>
    <x:xf numFmtId="0" fontId="6" fillId="8" borderId="0" xfId="0" applyNumberFormat="1" applyFont="1" applyFill="1" applyBorder="1"/>
    <x:xf numFmtId="0" fontId="2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/>
    <x:xf numFmtId="0" fontId="7" fillId="9" borderId="0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wrapText="1"/>
    </x:xf>
    <x:xf numFmtId="201" fontId="0" fillId="9" borderId="0" xfId="0" applyNumberFormat="1" applyFont="1" applyFill="1" applyBorder="1"/>
    <x:xf numFmtId="200" fontId="0" fillId="9" borderId="0" xfId="0" applyNumberFormat="1" applyFont="1" applyFill="1" applyBorder="1"/>
    <x:xf numFmtId="201" fontId="8" fillId="9" borderId="0" xfId="0" applyNumberFormat="1" applyFont="1" applyFill="1" applyBorder="1"/>
    <x:xf numFmtId="200" fontId="8" fillId="9" borderId="0" xfId="0" applyNumberFormat="1" applyFont="1" applyFill="1" applyBorder="1"/>
    <x:xf numFmtId="201" fontId="8" fillId="9" borderId="0" xfId="0" applyNumberFormat="1" applyFont="1" applyFill="1" applyBorder="1" applyAlignment="1">
      <x:alignment wrapText="1"/>
    </x:xf>
    <x:xf numFmtId="200" fontId="8" fillId="9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732a86adf46f4" /><Relationship Type="http://schemas.openxmlformats.org/officeDocument/2006/relationships/theme" Target="/xl/theme/theme1.xml" Id="R0baa25978f9548a9" /><Relationship Type="http://schemas.openxmlformats.org/officeDocument/2006/relationships/sharedStrings" Target="/xl/sharedStrings.xml" Id="R7a497b5573ef42e8" /><Relationship Type="http://schemas.openxmlformats.org/officeDocument/2006/relationships/worksheet" Target="/xl/worksheets/sheet1.xml" Id="R81df77aa12b14537" /><Relationship Type="http://schemas.openxmlformats.org/officeDocument/2006/relationships/worksheet" Target="/xl/worksheets/sheet2.xml" Id="R73d2559546c64cbb" /><Relationship Type="http://schemas.openxmlformats.org/officeDocument/2006/relationships/worksheet" Target="/xl/worksheets/sheet3.xml" Id="R8e6701ec2f094955" /><Relationship Type="http://schemas.openxmlformats.org/officeDocument/2006/relationships/worksheet" Target="/xl/worksheets/sheet4.xml" Id="R25687568205b4c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5" hidden="0" customWidth="1"/>
    <x:col min="2" max="2" width="48" hidden="0" customWidth="1"/>
  </x:cols>
  <x:sheetData>
    <x:row r="1" ht="25" customHeight="1">
      <x:c r="A1" s="41" t="str">
        <x:v>TAKEOFF FOUNDRY | COMMERCIAL MULTI-TRADE TAKEOFF</x:v>
      </x:c>
      <x:c r="B1" s="41"/>
      <x:c r="C1" s="41"/>
      <x:c r="D1" s="41"/>
      <x:c r="E1" s="41"/>
      <x:c r="F1" s="41"/>
      <x:c r="G1" s="41"/>
      <x:c r="H1" s="41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4">
      <x:c r="A4" s="48" t="str">
        <x:v>Report type</x:v>
      </x:c>
      <x:c r="B4" s="46" t="str">
        <x:v>Illustrative construction estimating sample</x:v>
      </x:c>
      <x:c r="C4" s="46"/>
      <x:c r="D4" s="46"/>
      <x:c r="E4" s="46"/>
      <x:c r="F4" s="46"/>
      <x:c r="G4" s="46"/>
      <x:c r="H4" s="46"/>
    </x:row>
    <x:row r="5">
      <x:c r="A5" s="7" t="str">
        <x:v>Drawing reference</x:v>
      </x:c>
      <x:c r="B5" s="10" t="str">
        <x:v>DEM-A101 / A201 / A301 / A401 / A601 / RCP101</x:v>
      </x:c>
    </x:row>
    <x:row r="6">
      <x:c r="A6" s="7" t="str">
        <x:v>Floor plate</x:v>
      </x:c>
      <x:c r="B6" s="10" t="str">
        <x:v>60 x 40 ft</x:v>
      </x:c>
    </x:row>
    <x:row r="7">
      <x:c r="A7" s="7" t="str">
        <x:v>Area (SF)</x:v>
      </x:c>
      <x:c r="B7" s="10" t="n">
        <x:v>2400</x:v>
      </x:c>
    </x:row>
    <x:row r="8">
      <x:c r="A8" s="48" t="str">
        <x:v>Purpose</x:v>
      </x:c>
      <x:c r="B8" s="46" t="str">
        <x:v>A coordinated small commercial takeoff with a fully linked illustrative cost extension.</x:v>
      </x:c>
      <x:c r="C8" s="46"/>
      <x:c r="D8" s="46"/>
      <x:c r="E8" s="46"/>
      <x:c r="F8" s="46"/>
      <x:c r="G8" s="46"/>
      <x:c r="H8" s="46"/>
    </x:row>
    <x:row r="9">
      <x:c r="A9" s="48" t="str">
        <x:v>Disclosure</x:v>
      </x:c>
      <x:c r="B9" s="46" t="str">
        <x:v>Illustrative sample, not client work or bid-ready pricing</x:v>
      </x:c>
      <x:c r="C9" s="46"/>
      <x:c r="D9" s="46"/>
      <x:c r="E9" s="46"/>
      <x:c r="F9" s="46"/>
      <x:c r="G9" s="46"/>
      <x:c r="H9" s="46"/>
    </x:row>
    <x:row r="11">
      <x:c r="A11" s="12" t="str">
        <x:v>REGISTER AND QC</x:v>
      </x:c>
      <x:c r="B11" s="12"/>
      <x:c r="C11" s="12"/>
      <x:c r="D11" s="12"/>
      <x:c r="E11" s="12"/>
      <x:c r="F11" s="12"/>
      <x:c r="G11" s="12"/>
      <x:c r="H11" s="12"/>
    </x:row>
    <x:row r="13">
      <x:c r="A13" s="7" t="str">
        <x:v>Item count</x:v>
      </x:c>
      <x:c r="B13" t="n">
        <x:v>14</x:v>
      </x:c>
      <x:c r="D13" s="39" t="str">
        <x:v>Coats</x:v>
      </x:c>
      <x:c r="E13" t="n">
        <x:v>2</x:v>
      </x:c>
    </x:row>
    <x:row r="14">
      <x:c r="A14" s="7" t="str">
        <x:v>Floor area (SF)</x:v>
      </x:c>
      <x:c r="B14" t="n">
        <x:v>2400</x:v>
      </x:c>
    </x:row>
    <x:row r="15">
      <x:c r="A15" s="7" t="str">
        <x:v>Formula-driven gross quantities</x:v>
      </x:c>
      <x:c r="B15" t="str">
        <x:v>Quantity Register!I column</x:v>
      </x:c>
    </x:row>
    <x:row r="16">
      <x:c r="A16" s="7" t="str">
        <x:v>Measurement checks</x:v>
      </x:c>
      <x:c r="B16" t="n">
        <x:v>5</x:v>
      </x:c>
    </x:row>
    <x:row r="19">
      <x:c r="A19" s="46" t="str">
        <x:v>ILLUSTRATIVE ONLY. Real work must be measured against supplied drawings, specifications, revisions and pricing inputs.</x:v>
      </x:c>
      <x:c r="B19" s="46"/>
      <x:c r="C19" s="46"/>
      <x:c r="D19" s="46"/>
      <x:c r="E19" s="46"/>
      <x:c r="F19" s="46"/>
      <x:c r="G19" s="46"/>
      <x:c r="H19" s="46"/>
    </x:row>
    <x:row r="20">
      <x:c r="A20" s="16"/>
      <x:c r="B20" s="16"/>
      <x:c r="C20" s="16"/>
      <x:c r="D20" s="16"/>
      <x:c r="E20" s="16"/>
      <x:c r="F20" s="16"/>
      <x:c r="G20" s="16"/>
      <x:c r="H20" s="16"/>
    </x:row>
  </x:sheetData>
  <x:mergeCells>
    <x:mergeCell ref="A1:H2"/>
    <x:mergeCell ref="A11:H11"/>
    <x:mergeCell ref="A19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1" hidden="0" customWidth="1"/>
    <x:col min="2" max="2" width="22" hidden="0" customWidth="1"/>
    <x:col min="3" max="3" width="25" hidden="0" customWidth="1"/>
    <x:col min="4" max="4" width="17" hidden="0" customWidth="1"/>
    <x:col min="5" max="5" width="38" hidden="0" customWidth="1"/>
    <x:col min="6" max="6" width="14" hidden="0" customWidth="1"/>
    <x:col min="7" max="7" width="17" hidden="0" customWidth="1"/>
    <x:col min="8" max="8" width="13" hidden="0" customWidth="1"/>
    <x:col min="9" max="9" width="17" hidden="0" customWidth="1"/>
    <x:col min="10" max="10" width="50" hidden="0" customWidth="1"/>
  </x:cols>
  <x:sheetData>
    <x:row r="1" ht="30" customHeight="1">
      <x:c r="A1" s="12" t="str">
        <x:v>Item ID</x:v>
      </x:c>
      <x:c r="B1" s="12" t="str">
        <x:v>Trade</x:v>
      </x:c>
      <x:c r="C1" s="12" t="str">
        <x:v>Area / zone</x:v>
      </x:c>
      <x:c r="D1" s="12" t="str">
        <x:v>Drawing ref</x:v>
      </x:c>
      <x:c r="E1" s="12" t="str">
        <x:v>Measurement basis</x:v>
      </x:c>
      <x:c r="F1" s="12" t="str">
        <x:v>Unit</x:v>
      </x:c>
      <x:c r="G1" s="12" t="str">
        <x:v>Net measured</x:v>
      </x:c>
      <x:c r="H1" s="12" t="str">
        <x:v>Allowance</x:v>
      </x:c>
      <x:c r="I1" s="12" t="str">
        <x:v>Gross / order</x:v>
      </x:c>
      <x:c r="J1" s="12" t="str">
        <x:v>Notes</x:v>
      </x:c>
    </x:row>
    <x:row r="2">
      <x:c r="A2" s="20" t="str">
        <x:v>F-01</x:v>
      </x:c>
      <x:c r="B2" s="20" t="str">
        <x:v>LVT flooring</x:v>
      </x:c>
      <x:c r="C2" s="20" t="str">
        <x:v>Showroom + reception</x:v>
      </x:c>
      <x:c r="D2" s="20" t="str">
        <x:v>DEM-A101</x:v>
      </x:c>
      <x:c r="E2" s="20" t="str">
        <x:v>480 + 480</x:v>
      </x:c>
      <x:c r="F2" s="20" t="str">
        <x:v>SF</x:v>
      </x:c>
      <x:c r="G2" s="26" t="n">
        <x:v>960</x:v>
      </x:c>
      <x:c r="H2" s="22" t="n">
        <x:v>0.08</x:v>
      </x:c>
      <x:c r="I2" s="26" t="n">
        <x:f>G2*(1+H2)</x:f>
        <x:v>1036.8000000000002</x:v>
      </x:c>
      <x:c r="J2" s="20" t="str">
        <x:v>LVT; procurement allowance</x:v>
      </x:c>
    </x:row>
    <x:row r="3">
      <x:c r="A3" t="str">
        <x:v>F-02</x:v>
      </x:c>
      <x:c r="B3" t="str">
        <x:v>LVT flooring</x:v>
      </x:c>
      <x:c r="C3" t="str">
        <x:v>Office A + B</x:v>
      </x:c>
      <x:c r="D3" t="str">
        <x:v>DEM-A101</x:v>
      </x:c>
      <x:c r="E3" t="str">
        <x:v>400 + 400</x:v>
      </x:c>
      <x:c r="F3" t="str">
        <x:v>SF</x:v>
      </x:c>
      <x:c r="G3" s="27" t="n">
        <x:v>800</x:v>
      </x:c>
      <x:c r="H3" s="23" t="n">
        <x:v>0.08</x:v>
      </x:c>
      <x:c r="I3" s="27" t="n">
        <x:f>G3*(1+H3)</x:f>
        <x:v>864</x:v>
      </x:c>
      <x:c r="J3" t="str">
        <x:v>LVT; procurement allowance</x:v>
      </x:c>
    </x:row>
    <x:row r="4">
      <x:c r="A4" s="20" t="str">
        <x:v>F-03</x:v>
      </x:c>
      <x:c r="B4" s="20" t="str">
        <x:v>Epoxy floor</x:v>
      </x:c>
      <x:c r="C4" s="20" t="str">
        <x:v>Service + storage</x:v>
      </x:c>
      <x:c r="D4" s="20" t="str">
        <x:v>DEM-A101</x:v>
      </x:c>
      <x:c r="E4" s="20" t="str">
        <x:v>320 + 320</x:v>
      </x:c>
      <x:c r="F4" s="20" t="str">
        <x:v>SF</x:v>
      </x:c>
      <x:c r="G4" s="26" t="n">
        <x:v>640</x:v>
      </x:c>
      <x:c r="H4" s="22" t="n">
        <x:v>0</x:v>
      </x:c>
      <x:c r="I4" s="26" t="n">
        <x:f>G4*(1+H4)</x:f>
        <x:v>640</x:v>
      </x:c>
      <x:c r="J4" s="20" t="str">
        <x:v>Installed coating surface only</x:v>
      </x:c>
    </x:row>
    <x:row r="5">
      <x:c r="A5" s="46" t="str">
        <x:v>F-04</x:v>
      </x:c>
      <x:c r="B5" s="46" t="str">
        <x:v>Epoxy procurement</x:v>
      </x:c>
      <x:c r="C5" s="46" t="str">
        <x:v>Service + storage</x:v>
      </x:c>
      <x:c r="D5" s="46" t="str">
        <x:v>DEM-A501</x:v>
      </x:c>
      <x:c r="E5" s="46" t="str">
        <x:v>640 x 2 / 125 x 1.10</x:v>
      </x:c>
      <x:c r="F5" s="46" t="str">
        <x:v>GAL</x:v>
      </x:c>
      <x:c r="G5" s="54" t="n">
        <x:v>12</x:v>
      </x:c>
      <x:c r="H5" s="55" t="n">
        <x:v>0</x:v>
      </x:c>
      <x:c r="I5" s="54" t="n">
        <x:f>G5*(1+H5)</x:f>
        <x:v>12</x:v>
      </x:c>
      <x:c r="J5" s="46" t="str">
        <x:v>Whole-gallon rounded; illustrative coverage</x:v>
      </x:c>
    </x:row>
    <x:row r="6">
      <x:c r="A6" s="20" t="str">
        <x:v>C-01</x:v>
      </x:c>
      <x:c r="B6" s="20" t="str">
        <x:v>ACT ceiling</x:v>
      </x:c>
      <x:c r="C6" s="20" t="str">
        <x:v>LVT zones</x:v>
      </x:c>
      <x:c r="D6" s="20" t="str">
        <x:v>DEM-RCP101</x:v>
      </x:c>
      <x:c r="E6" s="20" t="str">
        <x:v>480 + 480 + 400 + 400</x:v>
      </x:c>
      <x:c r="F6" s="20" t="str">
        <x:v>SF</x:v>
      </x:c>
      <x:c r="G6" s="26" t="n">
        <x:v>1760</x:v>
      </x:c>
      <x:c r="H6" s="22" t="n">
        <x:v>0.05</x:v>
      </x:c>
      <x:c r="I6" s="26" t="n">
        <x:f>G6*(1+H6)</x:f>
        <x:v>1848</x:v>
      </x:c>
      <x:c r="J6" s="20" t="str">
        <x:v>Grid/tile area with 5% allowance</x:v>
      </x:c>
    </x:row>
    <x:row r="7">
      <x:c r="A7" t="str">
        <x:v>D-01</x:v>
      </x:c>
      <x:c r="B7" t="str">
        <x:v>Partition drywall</x:v>
      </x:c>
      <x:c r="C7" t="str">
        <x:v>Both faces</x:v>
      </x:c>
      <x:c r="D7" t="str">
        <x:v>DEM-A201</x:v>
      </x:c>
      <x:c r="E7" t="str">
        <x:v>140 LF x 10 x 2 - 210</x:v>
      </x:c>
      <x:c r="F7" t="str">
        <x:v>SF</x:v>
      </x:c>
      <x:c r="G7" s="27" t="n">
        <x:v>2590</x:v>
      </x:c>
      <x:c r="H7" s="23" t="n">
        <x:v>0.1</x:v>
      </x:c>
      <x:c r="I7" s="27" t="n">
        <x:f>G7*(1+H7)</x:f>
        <x:v>2849.0000000000005</x:v>
      </x:c>
      <x:c r="J7" t="str">
        <x:v>Five 3 x 7 doors; two board faces</x:v>
      </x:c>
    </x:row>
    <x:row r="8">
      <x:c r="A8" s="20" t="str">
        <x:v>P-01</x:v>
      </x:c>
      <x:c r="B8" s="20" t="str">
        <x:v>Partition paint</x:v>
      </x:c>
      <x:c r="C8" s="20" t="str">
        <x:v>Both faces</x:v>
      </x:c>
      <x:c r="D8" s="20" t="str">
        <x:v>DEM-A301</x:v>
      </x:c>
      <x:c r="E8" s="20" t="str">
        <x:v>2,590 SF x 2 coats</x:v>
      </x:c>
      <x:c r="F8" s="20" t="str">
        <x:v>COAT-SF</x:v>
      </x:c>
      <x:c r="G8" s="26" t="n">
        <x:v>5180</x:v>
      </x:c>
      <x:c r="H8" s="22" t="n">
        <x:v>0</x:v>
      </x:c>
      <x:c r="I8" s="26" t="n">
        <x:f>G8*(1+H8)</x:f>
        <x:v>5180</x:v>
      </x:c>
      <x:c r="J8" s="20" t="str">
        <x:v>Paint labor applied to surface SF, not coat-SF</x:v>
      </x:c>
    </x:row>
    <x:row r="9">
      <x:c r="A9" t="str">
        <x:v>P-02</x:v>
      </x:c>
      <x:c r="B9" t="str">
        <x:v>Painted open ceiling</x:v>
      </x:c>
      <x:c r="C9" t="str">
        <x:v>Service + storage</x:v>
      </x:c>
      <x:c r="D9" t="str">
        <x:v>DEM-RCP101</x:v>
      </x:c>
      <x:c r="E9" t="str">
        <x:v>640 SF x 2 coats</x:v>
      </x:c>
      <x:c r="F9" t="str">
        <x:v>COAT-SF</x:v>
      </x:c>
      <x:c r="G9" s="27" t="n">
        <x:v>1280</x:v>
      </x:c>
      <x:c r="H9" s="23" t="n">
        <x:v>0</x:v>
      </x:c>
      <x:c r="I9" s="27" t="n">
        <x:f>G9*(1+H9)</x:f>
        <x:v>1280</x:v>
      </x:c>
      <x:c r="J9" t="str">
        <x:v>No ACT in these two zones</x:v>
      </x:c>
    </x:row>
    <x:row r="10">
      <x:c r="A10" s="20" t="str">
        <x:v>P-03</x:v>
      </x:c>
      <x:c r="B10" s="20" t="str">
        <x:v>Wall paint purchase</x:v>
      </x:c>
      <x:c r="C10" s="20" t="str">
        <x:v>All partitions</x:v>
      </x:c>
      <x:c r="D10" s="20" t="str">
        <x:v>DEM-A301</x:v>
      </x:c>
      <x:c r="E10" s="20" t="str">
        <x:v>(5,180 / 350) x 1.08; 5 gal pails</x:v>
      </x:c>
      <x:c r="F10" s="20" t="str">
        <x:v>GAL</x:v>
      </x:c>
      <x:c r="G10" s="26" t="n">
        <x:v>20</x:v>
      </x:c>
      <x:c r="H10" s="22" t="n">
        <x:v>0</x:v>
      </x:c>
      <x:c r="I10" s="26" t="n">
        <x:f>G10*(1+H10)</x:f>
        <x:v>20</x:v>
      </x:c>
      <x:c r="J10" s="20" t="str">
        <x:v>Coats and coverage assumption</x:v>
      </x:c>
    </x:row>
    <x:row r="11">
      <x:c r="A11" t="str">
        <x:v>P-04</x:v>
      </x:c>
      <x:c r="B11" t="str">
        <x:v>Ceiling paint purchase</x:v>
      </x:c>
      <x:c r="C11" t="str">
        <x:v>Open ceiling</x:v>
      </x:c>
      <x:c r="D11" t="str">
        <x:v>DEM-RCP101</x:v>
      </x:c>
      <x:c r="E11" t="str">
        <x:v>(1,280 / 400) x 1.10; 5 gal pails</x:v>
      </x:c>
      <x:c r="F11" t="str">
        <x:v>GAL</x:v>
      </x:c>
      <x:c r="G11" s="27" t="n">
        <x:v>5</x:v>
      </x:c>
      <x:c r="H11" s="23" t="n">
        <x:v>0</x:v>
      </x:c>
      <x:c r="I11" s="27" t="n">
        <x:f>G11*(1+H11)</x:f>
        <x:v>5</x:v>
      </x:c>
      <x:c r="J11" t="str">
        <x:v>Coats and coverage assumption</x:v>
      </x:c>
    </x:row>
    <x:row r="12">
      <x:c r="A12" s="20" t="str">
        <x:v>T-01</x:v>
      </x:c>
      <x:c r="B12" s="20" t="str">
        <x:v>Wood base</x:v>
      </x:c>
      <x:c r="C12" s="20" t="str">
        <x:v>LVT rooms</x:v>
      </x:c>
      <x:c r="D12" s="20" t="str">
        <x:v>DEM-A401</x:v>
      </x:c>
      <x:c r="E12" s="20" t="str">
        <x:v>2x(88-3) + 2x(80-3)</x:v>
      </x:c>
      <x:c r="F12" s="20" t="str">
        <x:v>LF</x:v>
      </x:c>
      <x:c r="G12" s="26" t="n">
        <x:v>324</x:v>
      </x:c>
      <x:c r="H12" s="22" t="n">
        <x:v>0.1</x:v>
      </x:c>
      <x:c r="I12" s="26" t="n">
        <x:f>G12*(1+H12)</x:f>
        <x:v>356.40000000000003</x:v>
      </x:c>
      <x:c r="J12" s="20" t="str">
        <x:v>Per-room perimeter less one door each</x:v>
      </x:c>
    </x:row>
    <x:row r="13">
      <x:c r="A13" t="str">
        <x:v>T-02</x:v>
      </x:c>
      <x:c r="B13" t="str">
        <x:v>Epoxy cove base</x:v>
      </x:c>
      <x:c r="C13" t="str">
        <x:v>Service + storage</x:v>
      </x:c>
      <x:c r="D13" t="str">
        <x:v>DEM-A401</x:v>
      </x:c>
      <x:c r="E13" t="str">
        <x:v>2 x (72 - 3)</x:v>
      </x:c>
      <x:c r="F13" t="str">
        <x:v>LF</x:v>
      </x:c>
      <x:c r="G13" s="27" t="n">
        <x:v>138</x:v>
      </x:c>
      <x:c r="H13" s="23" t="n">
        <x:v>0.1</x:v>
      </x:c>
      <x:c r="I13" s="27" t="n">
        <x:f>G13*(1+H13)</x:f>
        <x:v>151.8</x:v>
      </x:c>
      <x:c r="J13" t="str">
        <x:v>Per-room perimeter less one door each</x:v>
      </x:c>
    </x:row>
    <x:row r="14">
      <x:c r="A14" s="20" t="str">
        <x:v>O-01</x:v>
      </x:c>
      <x:c r="B14" s="20" t="str">
        <x:v>Interior doors</x:v>
      </x:c>
      <x:c r="C14" s="20" t="str">
        <x:v>Scheduled openings</x:v>
      </x:c>
      <x:c r="D14" s="20" t="str">
        <x:v>DEM-A601</x:v>
      </x:c>
      <x:c r="E14" s="20" t="str">
        <x:v>5 doors</x:v>
      </x:c>
      <x:c r="F14" s="20" t="str">
        <x:v>EA</x:v>
      </x:c>
      <x:c r="G14" s="26" t="n">
        <x:v>5</x:v>
      </x:c>
      <x:c r="H14" s="22" t="n">
        <x:v>0</x:v>
      </x:c>
      <x:c r="I14" s="26" t="n">
        <x:f>G14*(1+H14)</x:f>
        <x:v>5</x:v>
      </x:c>
      <x:c r="J14" s="20" t="str">
        <x:v>Representative internal door count</x:v>
      </x:c>
    </x:row>
    <x:row r="15">
      <x:c r="A15" t="str">
        <x:v>O-02</x:v>
      </x:c>
      <x:c r="B15" t="str">
        <x:v>Glazed fronts</x:v>
      </x:c>
      <x:c r="C15" t="str">
        <x:v>Showroom + office</x:v>
      </x:c>
      <x:c r="D15" t="str">
        <x:v>DEM-A601</x:v>
      </x:c>
      <x:c r="E15" t="str">
        <x:v>2 openings</x:v>
      </x:c>
      <x:c r="F15" t="str">
        <x:v>EA</x:v>
      </x:c>
      <x:c r="G15" s="27" t="n">
        <x:v>2</x:v>
      </x:c>
      <x:c r="H15" s="23" t="n">
        <x:v>0</x:v>
      </x:c>
      <x:c r="I15" s="27" t="n">
        <x:f>G15*(1+H15)</x:f>
        <x:v>2</x:v>
      </x:c>
      <x:c r="J15" t="str">
        <x:v>Placeholder assemblies; no sizing assumed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9" hidden="0" customWidth="1"/>
    <x:col min="2" max="2" width="7" hidden="0" customWidth="1"/>
    <x:col min="3" max="3" width="95" hidden="0" customWidth="1"/>
  </x:cols>
  <x:sheetData>
    <x:row r="1">
      <x:c r="A1" s="12" t="str">
        <x:v>MEASUREMENT BASIS, EXCLUSIONS &amp; CROSS-CHECKS</x:v>
      </x:c>
      <x:c r="B1" s="12"/>
      <x:c r="C1" s="12"/>
    </x:row>
    <x:row r="3">
      <x:c r="A3" t="str">
        <x:v>Measurement assumptions</x:v>
      </x:c>
      <x:c r="B3" t="n">
        <x:v>1</x:v>
      </x:c>
      <x:c r="C3" s="10" t="str">
        <x:v>A single-level 60 x 40 ft rectangular tenancy; six conceptual zones with no corridors omitted.</x:v>
      </x:c>
    </x:row>
    <x:row r="4">
      <x:c r="A4" t="str">
        <x:v>Measurement assumptions</x:v>
      </x:c>
      <x:c r="B4" t="n">
        <x:v>2</x:v>
      </x:c>
      <x:c r="C4" s="10" t="str">
        <x:v>Three partition runs total 140 LF (two 40-ft lines and one 60-ft line), 10 ft high, board both sides.</x:v>
      </x:c>
    </x:row>
    <x:row r="5">
      <x:c r="A5" t="str">
        <x:v>Measurement assumptions</x:v>
      </x:c>
      <x:c r="B5" t="n">
        <x:v>3</x:v>
      </x:c>
      <x:c r="C5" s="10" t="str">
        <x:v>Five assumed 3 x 7 internal doors: 5 x 21 SF x 2 faces deducted from partition board.</x:v>
      </x:c>
    </x:row>
    <x:row r="6">
      <x:c r="A6" t="str">
        <x:v>Measurement assumptions</x:v>
      </x:c>
      <x:c r="B6" t="n">
        <x:v>4</x:v>
      </x:c>
      <x:c r="C6" s="10" t="str">
        <x:v>LVT allowance 8%; ACT allowance 5%; drywall 10%; base materials 10%.</x:v>
      </x:c>
    </x:row>
    <x:row r="7">
      <x:c r="A7" t="str">
        <x:v>Measurement assumptions</x:v>
      </x:c>
      <x:c r="B7" t="n">
        <x:v>5</x:v>
      </x:c>
      <x:c r="C7" s="10" t="str">
        <x:v>Epoxy is in service and storage only, while ACT ceilings cover the four LVT zones.</x:v>
      </x:c>
    </x:row>
    <x:row r="8">
      <x:c r="A8" t="str">
        <x:v>QA cross-checks</x:v>
      </x:c>
      <x:c r="B8" t="n">
        <x:v>1</x:v>
      </x:c>
      <x:c r="C8" s="10" t="str">
        <x:v>Six zones total 2,400 SF</x:v>
      </x:c>
    </x:row>
    <x:row r="9">
      <x:c r="A9" t="str">
        <x:v>QA cross-checks</x:v>
      </x:c>
      <x:c r="B9" t="n">
        <x:v>2</x:v>
      </x:c>
      <x:c r="C9" s="10" t="str">
        <x:v>LVT net (480 + 480 + 400 + 400) = 1,760 SF</x:v>
      </x:c>
    </x:row>
    <x:row r="10">
      <x:c r="A10" t="str">
        <x:v>QA cross-checks</x:v>
      </x:c>
      <x:c r="B10" t="n">
        <x:v>3</x:v>
      </x:c>
      <x:c r="C10" s="10" t="str">
        <x:v>Epoxy net 320 + 320 = 640 SF</x:v>
      </x:c>
    </x:row>
    <x:row r="11">
      <x:c r="A11" t="str">
        <x:v>QA cross-checks</x:v>
      </x:c>
      <x:c r="B11" t="n">
        <x:v>4</x:v>
      </x:c>
      <x:c r="C11" s="10" t="str">
        <x:v>Board net 140 x 10 x 2 - 210 = 2,590 SF</x:v>
      </x:c>
    </x:row>
    <x:row r="12">
      <x:c r="A12" t="str">
        <x:v>QA cross-checks</x:v>
      </x:c>
      <x:c r="B12" t="n">
        <x:v>5</x:v>
      </x:c>
      <x:c r="C12" s="10" t="str">
        <x:v>ACT ceiling = LVT-zone floor area = 1,760 SF</x:v>
      </x:c>
    </x:row>
    <x:row r="13">
      <x:c r="A13" t="str">
        <x:v>Scope exclusions</x:v>
      </x:c>
      <x:c r="B13" t="n">
        <x:v>1</x:v>
      </x:c>
      <x:c r="C13" s="10" t="str">
        <x:v>Mechanical, electrical and plumbing work</x:v>
      </x:c>
    </x:row>
    <x:row r="14">
      <x:c r="A14" t="str">
        <x:v>Scope exclusions</x:v>
      </x:c>
      <x:c r="B14" t="n">
        <x:v>2</x:v>
      </x:c>
      <x:c r="C14" s="10" t="str">
        <x:v>New structure, external works and roof systems</x:v>
      </x:c>
    </x:row>
    <x:row r="15">
      <x:c r="A15" t="str">
        <x:v>Scope exclusions</x:v>
      </x:c>
      <x:c r="B15" t="n">
        <x:v>3</x:v>
      </x:c>
      <x:c r="C15" s="10" t="str">
        <x:v>Firestopping, life safety and code compliance</x:v>
      </x:c>
    </x:row>
    <x:row r="16">
      <x:c r="A16" t="str">
        <x:v>Scope exclusions</x:v>
      </x:c>
      <x:c r="B16" t="n">
        <x:v>4</x:v>
      </x:c>
      <x:c r="C16" s="10" t="str">
        <x:v>Actual supplier quotations and contractor overhead</x:v>
      </x:c>
    </x:row>
    <x:row r="17">
      <x:c r="A17" t="str">
        <x:v>Scope exclusions</x:v>
      </x:c>
      <x:c r="B17" t="n">
        <x:v>5</x:v>
      </x:c>
      <x:c r="C17" s="10" t="str">
        <x:v>Permit fees, taxes, escalation and contingency</x:v>
      </x:c>
    </x:row>
  </x:sheetData>
  <x:mergeCells>
    <x:mergeCell ref="A1:C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6" hidden="0" customWidth="1"/>
    <x:col min="4" max="4" width="15" hidden="0" customWidth="1"/>
    <x:col min="5" max="5" width="19" hidden="0" customWidth="1"/>
    <x:col min="6" max="6" width="18" hidden="0" customWidth="1"/>
    <x:col min="7" max="7" width="15" hidden="0" customWidth="1"/>
    <x:col min="8" max="8" width="18" hidden="0" customWidth="1"/>
    <x:col min="9" max="9" width="20" hidden="0" customWidth="1"/>
  </x:cols>
  <x:sheetData>
    <x:row r="1">
      <x:c r="A1" s="30" t="str">
        <x:v>FICTIONAL RATE STUDY | NOT A MARKET QUOTATION</x:v>
      </x:c>
      <x:c r="B1" s="30"/>
      <x:c r="C1" s="30"/>
      <x:c r="D1" s="30"/>
      <x:c r="E1" s="30"/>
      <x:c r="F1" s="30"/>
      <x:c r="G1" s="30"/>
      <x:c r="H1" s="30"/>
      <x:c r="I1" s="30"/>
    </x:row>
    <x:row r="2">
      <x:c r="A2" s="30"/>
      <x:c r="B2" s="30"/>
      <x:c r="C2" s="30"/>
      <x:c r="D2" s="30"/>
      <x:c r="E2" s="30"/>
      <x:c r="F2" s="30"/>
      <x:c r="G2" s="30"/>
      <x:c r="H2" s="30"/>
      <x:c r="I2" s="30"/>
    </x:row>
    <x:row r="4">
      <x:c r="A4" s="33" t="str">
        <x:v>Description</x:v>
      </x:c>
      <x:c r="B4" s="33" t="str">
        <x:v>Material quantity</x:v>
      </x:c>
      <x:c r="C4" s="33" t="str">
        <x:v>Material unit</x:v>
      </x:c>
      <x:c r="D4" s="33" t="str">
        <x:v>Material rate</x:v>
      </x:c>
      <x:c r="E4" s="33" t="str">
        <x:v>Material total</x:v>
      </x:c>
      <x:c r="F4" s="33" t="str">
        <x:v>Labor quantity</x:v>
      </x:c>
      <x:c r="G4" s="33" t="str">
        <x:v>Labor rate</x:v>
      </x:c>
      <x:c r="H4" s="33" t="str">
        <x:v>Labor total</x:v>
      </x:c>
      <x:c r="I4" s="33" t="str">
        <x:v>Direct total</x:v>
      </x:c>
    </x:row>
    <x:row r="5">
      <x:c r="A5" t="str">
        <x:v>LVT floor</x:v>
      </x:c>
      <x:c r="B5" t="n">
        <x:f>SUM('Quantity Register'!I2:I3)</x:f>
        <x:v>1900.8000000000002</x:v>
      </x:c>
      <x:c r="C5" t="str">
        <x:v>SF</x:v>
      </x:c>
      <x:c r="D5" s="27" t="n">
        <x:v>2.65</x:v>
      </x:c>
      <x:c r="E5" s="27" t="n">
        <x:f>B5*D5</x:f>
        <x:v>5037.12</x:v>
      </x:c>
      <x:c r="F5" s="27" t="n">
        <x:f>SUM('Quantity Register'!G2:G3)</x:f>
        <x:v>1760</x:v>
      </x:c>
      <x:c r="G5" s="27" t="n">
        <x:v>2.25</x:v>
      </x:c>
      <x:c r="H5" s="27" t="n">
        <x:f>F5*G5</x:f>
        <x:v>3960</x:v>
      </x:c>
      <x:c r="I5" s="27" t="n">
        <x:f>E5+H5</x:f>
        <x:v>8997.119999999999</x:v>
      </x:c>
    </x:row>
    <x:row r="6">
      <x:c r="A6" t="str">
        <x:v>Epoxy floor</x:v>
      </x:c>
      <x:c r="B6" t="n">
        <x:f>'Quantity Register'!I5</x:f>
        <x:v>12</x:v>
      </x:c>
      <x:c r="C6" t="str">
        <x:v>GAL</x:v>
      </x:c>
      <x:c r="D6" s="27" t="n">
        <x:v>72</x:v>
      </x:c>
      <x:c r="E6" s="27" t="n">
        <x:f>B6*D6</x:f>
        <x:v>864</x:v>
      </x:c>
      <x:c r="F6" s="27" t="n">
        <x:f>'Quantity Register'!G4</x:f>
        <x:v>640</x:v>
      </x:c>
      <x:c r="G6" s="27" t="n">
        <x:v>3.1</x:v>
      </x:c>
      <x:c r="H6" s="27" t="n">
        <x:f>F6*G6</x:f>
        <x:v>1984</x:v>
      </x:c>
      <x:c r="I6" s="27" t="n">
        <x:f>E6+H6</x:f>
        <x:v>2848</x:v>
      </x:c>
    </x:row>
    <x:row r="7">
      <x:c r="A7" t="str">
        <x:v>ACT ceiling</x:v>
      </x:c>
      <x:c r="B7" t="n">
        <x:f>'Quantity Register'!I6</x:f>
        <x:v>1848</x:v>
      </x:c>
      <x:c r="C7" t="str">
        <x:v>SF</x:v>
      </x:c>
      <x:c r="D7" s="27" t="n">
        <x:v>3.8</x:v>
      </x:c>
      <x:c r="E7" s="27" t="n">
        <x:f>B7*D7</x:f>
        <x:v>7022.4</x:v>
      </x:c>
      <x:c r="F7" s="27" t="n">
        <x:f>'Quantity Register'!G6</x:f>
        <x:v>1760</x:v>
      </x:c>
      <x:c r="G7" s="27" t="n">
        <x:v>2.4</x:v>
      </x:c>
      <x:c r="H7" s="27" t="n">
        <x:f>F7*G7</x:f>
        <x:v>4224</x:v>
      </x:c>
      <x:c r="I7" s="27" t="n">
        <x:f>E7+H7</x:f>
        <x:v>11246.4</x:v>
      </x:c>
    </x:row>
    <x:row r="8">
      <x:c r="A8" t="str">
        <x:v>Partition drywall</x:v>
      </x:c>
      <x:c r="B8" t="n">
        <x:f>'Quantity Register'!I7</x:f>
        <x:v>2849.0000000000005</x:v>
      </x:c>
      <x:c r="C8" t="str">
        <x:v>SF</x:v>
      </x:c>
      <x:c r="D8" s="27" t="n">
        <x:v>1.05</x:v>
      </x:c>
      <x:c r="E8" s="27" t="n">
        <x:f>B8*D8</x:f>
        <x:v>2991.4500000000007</x:v>
      </x:c>
      <x:c r="F8" s="27" t="n">
        <x:f>'Quantity Register'!G7</x:f>
        <x:v>2590</x:v>
      </x:c>
      <x:c r="G8" s="27" t="n">
        <x:v>2.15</x:v>
      </x:c>
      <x:c r="H8" s="27" t="n">
        <x:f>F8*G8</x:f>
        <x:v>5568.5</x:v>
      </x:c>
      <x:c r="I8" s="27" t="n">
        <x:f>E8+H8</x:f>
        <x:v>8559.95</x:v>
      </x:c>
    </x:row>
    <x:row r="9">
      <x:c r="A9" t="str">
        <x:v>Partition paint</x:v>
      </x:c>
      <x:c r="B9" t="n">
        <x:f>'Quantity Register'!I10</x:f>
        <x:v>20</x:v>
      </x:c>
      <x:c r="C9" t="str">
        <x:v>GAL</x:v>
      </x:c>
      <x:c r="D9" s="27" t="n">
        <x:v>38</x:v>
      </x:c>
      <x:c r="E9" s="27" t="n">
        <x:f>B9*D9</x:f>
        <x:v>760</x:v>
      </x:c>
      <x:c r="F9" s="27" t="n">
        <x:f>'Quantity Register'!G8/'Project Summary'!$E$13</x:f>
        <x:v>2590</x:v>
      </x:c>
      <x:c r="G9" s="27" t="n">
        <x:v>1.2</x:v>
      </x:c>
      <x:c r="H9" s="27" t="n">
        <x:f>F9*G9</x:f>
        <x:v>3108</x:v>
      </x:c>
      <x:c r="I9" s="27" t="n">
        <x:f>E9+H9</x:f>
        <x:v>3868</x:v>
      </x:c>
    </x:row>
    <x:row r="10">
      <x:c r="A10" t="str">
        <x:v>Exposed ceiling paint</x:v>
      </x:c>
      <x:c r="B10" t="n">
        <x:f>'Quantity Register'!I11</x:f>
        <x:v>5</x:v>
      </x:c>
      <x:c r="C10" t="str">
        <x:v>GAL</x:v>
      </x:c>
      <x:c r="D10" s="27" t="n">
        <x:v>38</x:v>
      </x:c>
      <x:c r="E10" s="27" t="n">
        <x:f>B10*D10</x:f>
        <x:v>190</x:v>
      </x:c>
      <x:c r="F10" s="27" t="n">
        <x:f>'Quantity Register'!G9/'Project Summary'!$E$13</x:f>
        <x:v>640</x:v>
      </x:c>
      <x:c r="G10" s="27" t="n">
        <x:v>1.35</x:v>
      </x:c>
      <x:c r="H10" s="27" t="n">
        <x:f>F10*G10</x:f>
        <x:v>864</x:v>
      </x:c>
      <x:c r="I10" s="27" t="n">
        <x:f>E10+H10</x:f>
        <x:v>1054</x:v>
      </x:c>
    </x:row>
    <x:row r="11">
      <x:c r="A11" t="str">
        <x:v>Wood base</x:v>
      </x:c>
      <x:c r="B11" t="n">
        <x:f>'Quantity Register'!I12</x:f>
        <x:v>356.40000000000003</x:v>
      </x:c>
      <x:c r="C11" t="str">
        <x:v>LF</x:v>
      </x:c>
      <x:c r="D11" s="27" t="n">
        <x:v>1.65</x:v>
      </x:c>
      <x:c r="E11" s="27" t="n">
        <x:f>B11*D11</x:f>
        <x:v>588.0600000000001</x:v>
      </x:c>
      <x:c r="F11" s="27" t="n">
        <x:f>'Quantity Register'!G12</x:f>
        <x:v>324</x:v>
      </x:c>
      <x:c r="G11" s="27" t="n">
        <x:v>1.8</x:v>
      </x:c>
      <x:c r="H11" s="27" t="n">
        <x:f>F11*G11</x:f>
        <x:v>583.2</x:v>
      </x:c>
      <x:c r="I11" s="27" t="n">
        <x:f>E11+H11</x:f>
        <x:v>1171.2600000000002</x:v>
      </x:c>
    </x:row>
    <x:row r="12">
      <x:c r="A12" t="str">
        <x:v>Epoxy cove base</x:v>
      </x:c>
      <x:c r="B12" t="n">
        <x:f>'Quantity Register'!I13</x:f>
        <x:v>151.8</x:v>
      </x:c>
      <x:c r="C12" t="str">
        <x:v>LF</x:v>
      </x:c>
      <x:c r="D12" s="27" t="n">
        <x:v>3.2</x:v>
      </x:c>
      <x:c r="E12" s="27" t="n">
        <x:f>B12*D12</x:f>
        <x:v>485.76000000000005</x:v>
      </x:c>
      <x:c r="F12" s="27" t="n">
        <x:f>'Quantity Register'!G13</x:f>
        <x:v>138</x:v>
      </x:c>
      <x:c r="G12" s="27" t="n">
        <x:v>2.7</x:v>
      </x:c>
      <x:c r="H12" s="27" t="n">
        <x:f>F12*G12</x:f>
        <x:v>372.6</x:v>
      </x:c>
      <x:c r="I12" s="27" t="n">
        <x:f>E12+H12</x:f>
        <x:v>858.3600000000001</x:v>
      </x:c>
    </x:row>
    <x:row r="13">
      <x:c r="A13" t="str">
        <x:v>Interior doors</x:v>
      </x:c>
      <x:c r="B13" t="n">
        <x:f>'Quantity Register'!I14</x:f>
        <x:v>5</x:v>
      </x:c>
      <x:c r="C13" t="str">
        <x:v>EA</x:v>
      </x:c>
      <x:c r="D13" s="27" t="n">
        <x:v>325</x:v>
      </x:c>
      <x:c r="E13" s="27" t="n">
        <x:f>B13*D13</x:f>
        <x:v>1625</x:v>
      </x:c>
      <x:c r="F13" s="27" t="n">
        <x:f>'Quantity Register'!G14</x:f>
        <x:v>5</x:v>
      </x:c>
      <x:c r="G13" s="27" t="n">
        <x:v>195</x:v>
      </x:c>
      <x:c r="H13" s="27" t="n">
        <x:f>F13*G13</x:f>
        <x:v>975</x:v>
      </x:c>
      <x:c r="I13" s="27" t="n">
        <x:f>E13+H13</x:f>
        <x:v>2600</x:v>
      </x:c>
    </x:row>
    <x:row r="14">
      <x:c r="A14" t="str">
        <x:v>Glazed fronts</x:v>
      </x:c>
      <x:c r="B14" t="n">
        <x:f>'Quantity Register'!I15</x:f>
        <x:v>2</x:v>
      </x:c>
      <x:c r="C14" t="str">
        <x:v>EA</x:v>
      </x:c>
      <x:c r="D14" s="27" t="n">
        <x:v>950</x:v>
      </x:c>
      <x:c r="E14" s="27" t="n">
        <x:f>B14*D14</x:f>
        <x:v>1900</x:v>
      </x:c>
      <x:c r="F14" s="27" t="n">
        <x:f>'Quantity Register'!G15</x:f>
        <x:v>2</x:v>
      </x:c>
      <x:c r="G14" s="27" t="n">
        <x:v>450</x:v>
      </x:c>
      <x:c r="H14" s="27" t="n">
        <x:f>F14*G14</x:f>
        <x:v>900</x:v>
      </x:c>
      <x:c r="I14" s="27" t="n">
        <x:f>E14+H14</x:f>
        <x:v>2800</x:v>
      </x:c>
    </x:row>
    <x:row r="15">
      <x:c r="A15" s="12" t="str">
        <x:v>TOTAL DIRECT COST</x:v>
      </x:c>
      <x:c r="B15" s="12"/>
      <x:c r="C15" s="12"/>
      <x:c r="D15" s="36"/>
      <x:c r="E15" s="36" t="n">
        <x:f>SUM(E5:E14)</x:f>
        <x:v>21463.79</x:v>
      </x:c>
      <x:c r="F15" s="36"/>
      <x:c r="G15" s="36"/>
      <x:c r="H15" s="36" t="n">
        <x:f>SUM(H5:H14)</x:f>
        <x:v>22539.3</x:v>
      </x:c>
      <x:c r="I15" s="36" t="n">
        <x:f>SUM(I5:I14)</x:f>
        <x:v>44003.090000000004</x:v>
      </x:c>
    </x:row>
    <x:row r="17">
      <x:c r="A17" t="str">
        <x:v>Rates are fictional teaching inputs. Excludes general conditions, overhead, profit, contingency, tax and excluded trades.</x:v>
      </x:c>
    </x:row>
  </x:sheetData>
  <x:mergeCells>
    <x:mergeCell ref="A1:I2"/>
  </x:mergeCells>
  <x:pageMargins left="0.7" right="0.7" top="0.75" bottom="0.75" header="0.3" footer="0.3"/>
</x:worksheet>
</file>